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Acc Inf DIF 2019\Informacion Programatica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2" i="1" l="1"/>
  <c r="I18" i="1"/>
  <c r="I13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2" i="1"/>
  <c r="I22" i="1" s="1"/>
  <c r="F21" i="1"/>
  <c r="I21" i="1" s="1"/>
  <c r="F20" i="1"/>
  <c r="F19" i="1" s="1"/>
  <c r="F18" i="1"/>
  <c r="F17" i="1"/>
  <c r="I17" i="1" s="1"/>
  <c r="F16" i="1"/>
  <c r="I16" i="1" s="1"/>
  <c r="F15" i="1"/>
  <c r="I15" i="1" s="1"/>
  <c r="F14" i="1"/>
  <c r="I14" i="1" s="1"/>
  <c r="F13" i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31" i="1" l="1"/>
  <c r="F26" i="1"/>
  <c r="F31" i="1"/>
  <c r="I10" i="1"/>
  <c r="F23" i="1"/>
  <c r="I24" i="1"/>
  <c r="I23" i="1" s="1"/>
  <c r="I27" i="1"/>
  <c r="I26" i="1" s="1"/>
  <c r="I20" i="1"/>
  <c r="I19" i="1" s="1"/>
  <c r="H37" i="1"/>
  <c r="G37" i="1"/>
  <c r="E37" i="1"/>
  <c r="F10" i="1"/>
  <c r="D37" i="1"/>
  <c r="F7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<sst xmlns="http://schemas.openxmlformats.org/spreadsheetml/2006/main" count="65" uniqueCount="65">
  <si>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</si>
  <si>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</si>
  <si>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</si>
  <si>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</si>
  <si>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</si>
  <si>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</si>
  <si>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</si>
  <si>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</si>
  <si>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</si>
  <si>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</si>
  <si>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</si>
  <si>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</si>
  <si>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</si>
  <si>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</si>
  <si>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</si>
  <si>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</si>
  <si>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</si>
  <si>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</si>
  <si>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</si>
  <si>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</si>
  <si>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</si>
  <si>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</si>
  <si>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</si>
  <si>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</si>
  <si>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</si>
  <si>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</si>
  <si>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</si>
  <si>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</si>
  <si>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</si>
  <si>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</si>
  <si>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</si>
  <si>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</si>
  <si>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</si>
  <si>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</si>
  <si>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</si>
  <si>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</si>
  <si>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</si>
  <si>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</si>
  <si>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</si>
  <si>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</si>
  <si>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</si>
  <si>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</si>
  <si>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</si>
  <si>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</si>
  <si>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</si>
  <si>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</si>
  <si>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</si>
  <si>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</si>
  <si>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</si>
  <si>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</si>
  <si>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</si>
  <si>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</si>
  <si>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</si>
  <si>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</si>
  <si>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</si>
  <si>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</si>
  <si>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</si>
  <si>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</si>
  <si>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</si>
  <si>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</si>
  <si>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</si>
  <si>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</si>
  <si>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</si>
  <si>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</si>
  <si>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COMONFORT, GTO.
GASTO POR CATEGORÍA PROGRAMÁTICA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</si>
</sst>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3" borderId="10" xfId="9" applyNumberFormat="1" applyFont="1" applyFill="1" applyBorder="1" applyAlignment="1">
      <alignment horizontal="center" vertical="center" wrapText="1"/>
    </xf>
    <xf numFmtId="4" fontId="7" fillId="3" borderId="11" xfId="9" applyNumberFormat="1" applyFont="1" applyFill="1" applyBorder="1" applyAlignment="1">
      <alignment horizontal="center" vertical="center" wrapText="1"/>
    </xf>
    <xf numFmtId="4" fontId="7" fillId="3" borderId="8" xfId="9" applyNumberFormat="1" applyFont="1" applyFill="1" applyBorder="1" applyAlignment="1">
      <alignment horizontal="center" vertical="center" wrapText="1"/>
    </xf>
    <xf numFmtId="0" fontId="7" fillId="3" borderId="11" xfId="9" applyNumberFormat="1" applyFont="1" applyFill="1" applyBorder="1" applyAlignment="1">
      <alignment horizontal="center" vertical="center" wrapText="1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4" fontId="7" fillId="3" borderId="13" xfId="9" applyNumberFormat="1" applyFont="1" applyFill="1" applyBorder="1" applyAlignment="1">
      <alignment horizontal="center" vertical="center" wrapText="1"/>
    </xf>
    <xf numFmtId="4" fontId="7" fillId="3" borderId="14" xfId="9" applyNumberFormat="1" applyFont="1" applyFill="1" applyBorder="1" applyAlignment="1">
      <alignment horizontal="center" vertical="center" wrapText="1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7" fillId="3" borderId="1" xfId="9" applyFont="1" applyFill="1" applyBorder="1" applyAlignment="1">
      <alignment horizontal="center" vertical="center"/>
    </xf>
    <xf numFmtId="0" fontId="7" fillId="3" borderId="12" xfId="9" applyFont="1" applyFill="1" applyBorder="1" applyAlignment="1">
      <alignment horizontal="center" vertical="center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0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95249</xdr:rowOff>
    </xdr:from>
    <xdr:to>
      <xdr:col>2</xdr:col>
      <xdr:colOff>600073</xdr:colOff>
      <xdr:row>2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6198" y="95249"/>
          <a:ext cx="752475" cy="7715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0</xdr:row>
      <xdr:rowOff>85725</xdr:rowOff>
    </xdr:from>
    <xdr:to>
      <xdr:col>8</xdr:col>
      <xdr:colOff>923925</xdr:colOff>
      <xdr:row>1</xdr:row>
      <xdr:rowOff>76200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ColWidth="11.375" defaultRowHeight="11.25" x14ac:dyDescent="0.2"/>
  <cols>
    <col min="1" max="2" width="1.75" style="1" customWidth="1"/>
    <col min="3" max="3" width="62.375" style="1" customWidth="1"/>
    <col min="4" max="4" width="15.75" style="1" customWidth="1"/>
    <col min="5" max="5" width="18.75" style="1" customWidth="1"/>
    <col min="6" max="6" width="15.75" style="1" customWidth="1"/>
    <col min="7" max="9" width="15.75" style="2" customWidth="1"/>
    <col min="10" max="16384" width="11.375" style="1"/>
  </cols>
  <sheetData>
    <row r="1" spans="1:9" ht="35.1" customHeight="1" x14ac:dyDescent="0.2">
      <c r="A1" s="31" t="s">
        <v>64</v>
      </c>
      <c r="B1" s="32"/>
      <c r="C1" s="32"/>
      <c r="D1" s="32"/>
      <c r="E1" s="32"/>
      <c r="F1" s="32"/>
      <c r="G1" s="32"/>
      <c r="H1" s="32"/>
      <c r="I1" s="33"/>
    </row>
    <row r="2" spans="1:9" ht="15" customHeight="1" x14ac:dyDescent="0.2">
      <c r="A2" s="34" t="s">
        <v>30</v>
      </c>
      <c r="B2" s="35"/>
      <c r="C2" s="36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7"/>
      <c r="B3" s="38"/>
      <c r="C3" s="39"/>
      <c r="D3" s="24" t="s">
        <v>31</v>
      </c>
      <c r="E3" s="25" t="s">
        <v>40</v>
      </c>
      <c r="F3" s="25" t="s">
        <v>32</v>
      </c>
      <c r="G3" s="25" t="s">
        <v>33</v>
      </c>
      <c r="H3" s="26" t="s">
        <v>34</v>
      </c>
      <c r="I3" s="30"/>
    </row>
    <row r="4" spans="1:9" x14ac:dyDescent="0.2">
      <c r="A4" s="40"/>
      <c r="B4" s="41"/>
      <c r="C4" s="42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5550391.9199999999</v>
      </c>
      <c r="E7" s="16">
        <f>SUM(E8:E9)</f>
        <v>1798324.88</v>
      </c>
      <c r="F7" s="16">
        <f t="shared" ref="F7:I7" si="0">SUM(F8:F9)</f>
        <v>7348716.7999999998</v>
      </c>
      <c r="G7" s="16">
        <f t="shared" si="0"/>
        <v>6123753.6200000001</v>
      </c>
      <c r="H7" s="16">
        <f t="shared" si="0"/>
        <v>6121564.3499999996</v>
      </c>
      <c r="I7" s="16">
        <f t="shared" si="0"/>
        <v>1224963.1799999997</v>
      </c>
    </row>
    <row r="8" spans="1:9" x14ac:dyDescent="0.2">
      <c r="A8" s="23" t="s">
        <v>41</v>
      </c>
      <c r="B8" s="7"/>
      <c r="C8" s="3" t="s">
        <v>1</v>
      </c>
      <c r="D8" s="17">
        <v>5550391.9199999999</v>
      </c>
      <c r="E8" s="17">
        <v>1798324.88</v>
      </c>
      <c r="F8" s="17">
        <f>D8+E8</f>
        <v>7348716.7999999998</v>
      </c>
      <c r="G8" s="17">
        <v>6123753.6200000001</v>
      </c>
      <c r="H8" s="17">
        <v>6121564.3499999996</v>
      </c>
      <c r="I8" s="17">
        <f>F8-G8</f>
        <v>1224963.1799999997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10814867.41</v>
      </c>
      <c r="E10" s="16">
        <f>SUM(E11:E18)</f>
        <v>160359.51999999999</v>
      </c>
      <c r="F10" s="16">
        <f t="shared" ref="F10:I10" si="1">SUM(F11:F18)</f>
        <v>10975226.93</v>
      </c>
      <c r="G10" s="16">
        <f t="shared" si="1"/>
        <v>10597034.01</v>
      </c>
      <c r="H10" s="16">
        <f t="shared" si="1"/>
        <v>10584654.92</v>
      </c>
      <c r="I10" s="16">
        <f t="shared" si="1"/>
        <v>378192.91999999993</v>
      </c>
    </row>
    <row r="11" spans="1:9" x14ac:dyDescent="0.2">
      <c r="A11" s="23" t="s">
        <v>46</v>
      </c>
      <c r="B11" s="7"/>
      <c r="C11" s="3" t="s">
        <v>4</v>
      </c>
      <c r="D11" s="17">
        <v>0</v>
      </c>
      <c r="E11" s="17">
        <v>0</v>
      </c>
      <c r="F11" s="17">
        <f t="shared" ref="F11:F18" si="2">D11+E11</f>
        <v>0</v>
      </c>
      <c r="G11" s="17">
        <v>0</v>
      </c>
      <c r="H11" s="17">
        <v>0</v>
      </c>
      <c r="I11" s="17">
        <f t="shared" ref="I11:I18" si="3">F11-G11</f>
        <v>0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10814867.41</v>
      </c>
      <c r="E14" s="17">
        <v>160359.51999999999</v>
      </c>
      <c r="F14" s="17">
        <f t="shared" si="2"/>
        <v>10975226.93</v>
      </c>
      <c r="G14" s="17">
        <v>10597034.01</v>
      </c>
      <c r="H14" s="17">
        <v>10584654.92</v>
      </c>
      <c r="I14" s="17">
        <f t="shared" si="3"/>
        <v>378192.91999999993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1640375.42</v>
      </c>
      <c r="E19" s="16">
        <f>SUM(E20:E22)</f>
        <v>-86715.11</v>
      </c>
      <c r="F19" s="16">
        <f t="shared" ref="F19:I19" si="4">SUM(F20:F22)</f>
        <v>1553660.3099999998</v>
      </c>
      <c r="G19" s="16">
        <f t="shared" si="4"/>
        <v>1388537.44</v>
      </c>
      <c r="H19" s="16">
        <f t="shared" si="4"/>
        <v>1387141.8</v>
      </c>
      <c r="I19" s="16">
        <f t="shared" si="4"/>
        <v>165122.86999999988</v>
      </c>
    </row>
    <row r="20" spans="1:9" x14ac:dyDescent="0.2">
      <c r="A20" s="23" t="s">
        <v>54</v>
      </c>
      <c r="B20" s="7"/>
      <c r="C20" s="3" t="s">
        <v>13</v>
      </c>
      <c r="D20" s="17">
        <v>1640375.42</v>
      </c>
      <c r="E20" s="17">
        <v>-86715.11</v>
      </c>
      <c r="F20" s="17">
        <f t="shared" ref="F20:F22" si="5">D20+E20</f>
        <v>1553660.3099999998</v>
      </c>
      <c r="G20" s="17">
        <v>1388537.44</v>
      </c>
      <c r="H20" s="17">
        <v>1387141.8</v>
      </c>
      <c r="I20" s="17">
        <f t="shared" ref="I20:I22" si="6">F20-G20</f>
        <v>165122.86999999988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82566.66</v>
      </c>
      <c r="E26" s="16">
        <f>SUM(E27:E30)</f>
        <v>0</v>
      </c>
      <c r="F26" s="16">
        <f t="shared" ref="F26:I26" si="10">SUM(F27:F30)</f>
        <v>82566.66</v>
      </c>
      <c r="G26" s="16">
        <f t="shared" si="10"/>
        <v>82566.649999999994</v>
      </c>
      <c r="H26" s="16">
        <f t="shared" si="10"/>
        <v>82566.649999999994</v>
      </c>
      <c r="I26" s="16">
        <f t="shared" si="10"/>
        <v>1.0000000009313226E-2</v>
      </c>
    </row>
    <row r="27" spans="1:9" x14ac:dyDescent="0.2">
      <c r="A27" s="23" t="s">
        <v>56</v>
      </c>
      <c r="B27" s="7"/>
      <c r="C27" s="3" t="s">
        <v>20</v>
      </c>
      <c r="D27" s="17">
        <v>82566.66</v>
      </c>
      <c r="E27" s="17">
        <v>0</v>
      </c>
      <c r="F27" s="17">
        <f t="shared" ref="F27:F30" si="11">D27+E27</f>
        <v>82566.66</v>
      </c>
      <c r="G27" s="17">
        <v>82566.649999999994</v>
      </c>
      <c r="H27" s="17">
        <v>82566.649999999994</v>
      </c>
      <c r="I27" s="17">
        <f t="shared" ref="I27:I30" si="12">F27-G27</f>
        <v>1.0000000009313226E-2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18088201.41</v>
      </c>
      <c r="E37" s="22">
        <f t="shared" ref="E37:I37" si="16">SUM(E7+E10+E19+E23+E26+E31)</f>
        <v>1871969.2899999998</v>
      </c>
      <c r="F37" s="22">
        <f t="shared" si="16"/>
        <v>19960170.699999999</v>
      </c>
      <c r="G37" s="22">
        <f t="shared" si="16"/>
        <v>18191891.719999999</v>
      </c>
      <c r="H37" s="22">
        <f t="shared" si="16"/>
        <v>18175927.719999999</v>
      </c>
      <c r="I37" s="22">
        <f t="shared" si="16"/>
        <v>1768278.9799999995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2020-02-13T15:11:43Z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